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180" windowWidth="14775" windowHeight="5475"/>
  </bookViews>
  <sheets>
    <sheet name="Приложение 9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_xlnm.Print_Area" localSheetId="0">'Приложение 9'!$A$1:$E$26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E22" i="23" l="1"/>
  <c r="D23" i="23" l="1"/>
  <c r="E25" i="23"/>
  <c r="E21" i="23"/>
  <c r="E20" i="23"/>
  <c r="E23" i="23" s="1"/>
  <c r="D20" i="23"/>
  <c r="C22" i="23"/>
  <c r="C21" i="23"/>
  <c r="C20" i="23"/>
  <c r="C23" i="23" s="1"/>
  <c r="E17" i="23"/>
  <c r="E16" i="23"/>
  <c r="E15" i="23"/>
  <c r="E14" i="23"/>
  <c r="E13" i="23"/>
  <c r="E12" i="23"/>
  <c r="E11" i="23"/>
  <c r="E10" i="23"/>
  <c r="E9" i="23"/>
  <c r="D9" i="23"/>
  <c r="D18" i="23" s="1"/>
  <c r="C25" i="23"/>
  <c r="C26" i="23" s="1"/>
  <c r="C17" i="23"/>
  <c r="C16" i="23"/>
  <c r="C15" i="23"/>
  <c r="C14" i="23"/>
  <c r="C13" i="23"/>
  <c r="C12" i="23"/>
  <c r="C11" i="23"/>
  <c r="C18" i="23" s="1"/>
  <c r="C10" i="23"/>
  <c r="C9" i="23"/>
  <c r="B25" i="23"/>
  <c r="B22" i="23"/>
  <c r="B21" i="23"/>
  <c r="B20" i="23"/>
  <c r="B23" i="23" s="1"/>
  <c r="B17" i="23"/>
  <c r="B16" i="23"/>
  <c r="B15" i="23"/>
  <c r="B14" i="23"/>
  <c r="B13" i="23"/>
  <c r="B12" i="23"/>
  <c r="B11" i="23"/>
  <c r="B10" i="23"/>
  <c r="B9" i="23"/>
  <c r="B18" i="23" s="1"/>
  <c r="B26" i="23" l="1"/>
  <c r="D26" i="23"/>
  <c r="E18" i="23"/>
  <c r="E26" i="23" s="1"/>
</calcChain>
</file>

<file path=xl/sharedStrings.xml><?xml version="1.0" encoding="utf-8"?>
<sst xmlns="http://schemas.openxmlformats.org/spreadsheetml/2006/main" count="26" uniqueCount="26">
  <si>
    <t xml:space="preserve">Наименование </t>
  </si>
  <si>
    <t>Приложение № 9 к Регламенту</t>
  </si>
  <si>
    <t>Итого Красноармейский муниципальный район</t>
  </si>
  <si>
    <t>Тернейский муниципальный район</t>
  </si>
  <si>
    <t>пгт. Терней</t>
  </si>
  <si>
    <t>с. Малая Кема</t>
  </si>
  <si>
    <t>с. Амгу</t>
  </si>
  <si>
    <t>с. Максимовка</t>
  </si>
  <si>
    <t>с. Усть-Соболевка</t>
  </si>
  <si>
    <t>пгт. Светлая</t>
  </si>
  <si>
    <t>с. Перетычиха, с. Единка</t>
  </si>
  <si>
    <t>с. Самарга</t>
  </si>
  <si>
    <t>с. Агзу</t>
  </si>
  <si>
    <t>Красноармейский муниципальный район</t>
  </si>
  <si>
    <t>с. Дальний Кут, с. Дерсу</t>
  </si>
  <si>
    <t>с. Лимонники</t>
  </si>
  <si>
    <t>с. Метеоритное</t>
  </si>
  <si>
    <t>с. Поляны, с. Мартынова Поляна</t>
  </si>
  <si>
    <t>Итого Тернейский муниципальный район</t>
  </si>
  <si>
    <t>Дальнереченский муниципальный район</t>
  </si>
  <si>
    <t>Итого КГУП "Примтеплоэнерго"</t>
  </si>
  <si>
    <t>Расход электроэнергии на собственные и хозяйственные нужды генерирующего оборудования при выработке электрической энергии по ДЭС участков электроснабжения
КГУП "Примтеплоэнерго"</t>
  </si>
  <si>
    <t>Факт                    Расход электроэнергии на хоз.нужды за  2016 год (тыс.кВтч)</t>
  </si>
  <si>
    <t>Факт                Расход электроэнергии на собственные нужды за 2016 год (тыс.кВтч)</t>
  </si>
  <si>
    <t>План                    Расход электроэнергии на хоз.нужды за 2016 год (тыс.кВтч)</t>
  </si>
  <si>
    <t>План                Расход электроэнергии на собственные нужды за 2016 год  (тыс.кВтч)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</si>
</sst>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[$€-1]_-;\-* #,##0.00[$€-1]_-;_-* &quot;-&quot;??[$€-1]_-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4" fontId="7" fillId="3" borderId="5" applyBorder="0">
      <alignment horizontal="right"/>
    </xf>
    <xf numFmtId="4" fontId="7" fillId="2" borderId="0" applyFont="0" applyBorder="0">
      <alignment horizontal="right"/>
    </xf>
    <xf numFmtId="0" fontId="3" fillId="0" borderId="0"/>
    <xf numFmtId="0" fontId="1" fillId="0" borderId="0"/>
  </cellStyleXfs>
  <cellXfs count="56">
    <xf numFmtId="0" fontId="0" fillId="0" borderId="0" xfId="0"/>
    <xf numFmtId="0" fontId="8" fillId="0" borderId="0" xfId="14" applyFont="1"/>
    <xf numFmtId="0" fontId="8" fillId="0" borderId="0" xfId="14" applyFont="1" applyAlignment="1">
      <alignment vertical="center"/>
    </xf>
    <xf numFmtId="0" fontId="8" fillId="0" borderId="0" xfId="14" applyFont="1" applyAlignment="1">
      <alignment horizontal="center" vertical="center"/>
    </xf>
    <xf numFmtId="0" fontId="8" fillId="0" borderId="5" xfId="14" applyFont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165" fontId="8" fillId="0" borderId="5" xfId="14" applyNumberFormat="1" applyFont="1" applyBorder="1" applyAlignment="1">
      <alignment horizontal="center" vertical="center"/>
    </xf>
    <xf numFmtId="0" fontId="10" fillId="0" borderId="14" xfId="14" applyFont="1" applyBorder="1" applyAlignment="1">
      <alignment horizontal="center" vertical="center" wrapText="1"/>
    </xf>
    <xf numFmtId="0" fontId="10" fillId="0" borderId="15" xfId="14" applyFont="1" applyBorder="1" applyAlignment="1">
      <alignment horizontal="center" vertical="center" wrapText="1"/>
    </xf>
    <xf numFmtId="0" fontId="10" fillId="0" borderId="16" xfId="14" applyFont="1" applyBorder="1" applyAlignment="1">
      <alignment horizontal="center" vertical="center" wrapText="1"/>
    </xf>
    <xf numFmtId="0" fontId="8" fillId="0" borderId="1" xfId="14" applyFont="1" applyBorder="1" applyAlignment="1">
      <alignment horizontal="left" vertical="center" wrapText="1"/>
    </xf>
    <xf numFmtId="0" fontId="8" fillId="0" borderId="4" xfId="14" applyFont="1" applyBorder="1" applyAlignment="1">
      <alignment horizontal="left" vertical="center" wrapText="1"/>
    </xf>
    <xf numFmtId="0" fontId="8" fillId="0" borderId="4" xfId="14" applyFont="1" applyFill="1" applyBorder="1" applyAlignment="1">
      <alignment horizontal="left" vertical="center" wrapText="1"/>
    </xf>
    <xf numFmtId="0" fontId="8" fillId="0" borderId="12" xfId="14" applyFont="1" applyBorder="1" applyAlignment="1">
      <alignment horizontal="left" vertical="center"/>
    </xf>
    <xf numFmtId="0" fontId="8" fillId="0" borderId="7" xfId="14" applyFont="1" applyBorder="1" applyAlignment="1">
      <alignment horizontal="center" vertical="center" wrapText="1"/>
    </xf>
    <xf numFmtId="165" fontId="8" fillId="0" borderId="7" xfId="14" applyNumberFormat="1" applyFont="1" applyBorder="1" applyAlignment="1">
      <alignment horizontal="center" vertical="center" wrapText="1"/>
    </xf>
    <xf numFmtId="0" fontId="8" fillId="0" borderId="23" xfId="14" applyFont="1" applyBorder="1" applyAlignment="1">
      <alignment horizontal="left" wrapText="1"/>
    </xf>
    <xf numFmtId="0" fontId="8" fillId="0" borderId="24" xfId="14" applyFont="1" applyBorder="1" applyAlignment="1">
      <alignment horizontal="center" vertical="center"/>
    </xf>
    <xf numFmtId="165" fontId="8" fillId="0" borderId="24" xfId="14" applyNumberFormat="1" applyFont="1" applyBorder="1" applyAlignment="1">
      <alignment horizontal="center" vertical="center"/>
    </xf>
    <xf numFmtId="0" fontId="9" fillId="0" borderId="11" xfId="14" applyFont="1" applyBorder="1"/>
    <xf numFmtId="0" fontId="9" fillId="0" borderId="9" xfId="14" applyFont="1" applyBorder="1" applyAlignment="1">
      <alignment horizontal="center" vertical="center" wrapText="1"/>
    </xf>
    <xf numFmtId="0" fontId="8" fillId="0" borderId="11" xfId="14" applyFont="1" applyBorder="1" applyAlignment="1">
      <alignment horizontal="center" vertical="center" wrapText="1"/>
    </xf>
    <xf numFmtId="0" fontId="8" fillId="0" borderId="9" xfId="14" applyFont="1" applyBorder="1" applyAlignment="1">
      <alignment horizontal="center" vertical="center" wrapText="1"/>
    </xf>
    <xf numFmtId="0" fontId="8" fillId="0" borderId="10" xfId="14" applyFont="1" applyBorder="1" applyAlignment="1">
      <alignment horizontal="center" vertical="center" wrapText="1"/>
    </xf>
    <xf numFmtId="0" fontId="8" fillId="0" borderId="12" xfId="14" applyFont="1" applyBorder="1" applyAlignment="1">
      <alignment horizontal="left" vertical="center" wrapText="1"/>
    </xf>
    <xf numFmtId="0" fontId="9" fillId="0" borderId="11" xfId="14" applyFont="1" applyBorder="1" applyAlignment="1">
      <alignment horizontal="left" vertical="center" wrapText="1"/>
    </xf>
    <xf numFmtId="4" fontId="8" fillId="0" borderId="2" xfId="14" applyNumberFormat="1" applyFont="1" applyBorder="1" applyAlignment="1">
      <alignment horizontal="center" vertical="center"/>
    </xf>
    <xf numFmtId="4" fontId="8" fillId="0" borderId="3" xfId="14" applyNumberFormat="1" applyFont="1" applyBorder="1" applyAlignment="1">
      <alignment horizontal="center" vertical="center"/>
    </xf>
    <xf numFmtId="4" fontId="8" fillId="0" borderId="6" xfId="14" applyNumberFormat="1" applyFont="1" applyBorder="1" applyAlignment="1">
      <alignment horizontal="center" vertical="center"/>
    </xf>
    <xf numFmtId="4" fontId="8" fillId="0" borderId="25" xfId="14" applyNumberFormat="1" applyFont="1" applyBorder="1" applyAlignment="1">
      <alignment horizontal="center" vertical="center"/>
    </xf>
    <xf numFmtId="2" fontId="8" fillId="0" borderId="8" xfId="14" applyNumberFormat="1" applyFont="1" applyBorder="1" applyAlignment="1">
      <alignment horizontal="center" vertical="center" wrapText="1"/>
    </xf>
    <xf numFmtId="2" fontId="8" fillId="0" borderId="2" xfId="14" applyNumberFormat="1" applyFont="1" applyBorder="1" applyAlignment="1">
      <alignment horizontal="center" vertical="center" wrapText="1"/>
    </xf>
    <xf numFmtId="2" fontId="8" fillId="0" borderId="3" xfId="14" applyNumberFormat="1" applyFont="1" applyBorder="1" applyAlignment="1">
      <alignment horizontal="center" vertical="center" wrapText="1"/>
    </xf>
    <xf numFmtId="2" fontId="8" fillId="0" borderId="5" xfId="14" applyNumberFormat="1" applyFont="1" applyBorder="1" applyAlignment="1">
      <alignment horizontal="center" vertical="center" wrapText="1"/>
    </xf>
    <xf numFmtId="2" fontId="8" fillId="0" borderId="6" xfId="14" applyNumberFormat="1" applyFont="1" applyBorder="1" applyAlignment="1">
      <alignment horizontal="center" vertical="center" wrapText="1"/>
    </xf>
    <xf numFmtId="2" fontId="8" fillId="0" borderId="7" xfId="14" applyNumberFormat="1" applyFont="1" applyBorder="1" applyAlignment="1">
      <alignment horizontal="center" vertical="center" wrapText="1"/>
    </xf>
    <xf numFmtId="2" fontId="9" fillId="0" borderId="9" xfId="14" applyNumberFormat="1" applyFont="1" applyBorder="1" applyAlignment="1">
      <alignment horizontal="center" vertical="center" wrapText="1"/>
    </xf>
    <xf numFmtId="2" fontId="9" fillId="0" borderId="10" xfId="14" applyNumberFormat="1" applyFont="1" applyBorder="1" applyAlignment="1">
      <alignment horizontal="center" vertical="center" wrapText="1"/>
    </xf>
    <xf numFmtId="4" fontId="8" fillId="0" borderId="8" xfId="14" applyNumberFormat="1" applyFont="1" applyBorder="1" applyAlignment="1">
      <alignment horizontal="center" vertical="center" wrapText="1"/>
    </xf>
    <xf numFmtId="165" fontId="9" fillId="0" borderId="9" xfId="14" applyNumberFormat="1" applyFont="1" applyBorder="1" applyAlignment="1">
      <alignment horizontal="center" vertical="center" wrapText="1"/>
    </xf>
    <xf numFmtId="2" fontId="9" fillId="0" borderId="9" xfId="14" applyNumberFormat="1" applyFont="1" applyBorder="1" applyAlignment="1">
      <alignment horizontal="center"/>
    </xf>
    <xf numFmtId="2" fontId="9" fillId="0" borderId="10" xfId="14" applyNumberFormat="1" applyFont="1" applyBorder="1" applyAlignment="1">
      <alignment horizontal="center"/>
    </xf>
    <xf numFmtId="4" fontId="9" fillId="0" borderId="9" xfId="14" applyNumberFormat="1" applyFont="1" applyBorder="1" applyAlignment="1">
      <alignment horizontal="center" vertical="center" wrapText="1"/>
    </xf>
    <xf numFmtId="0" fontId="9" fillId="0" borderId="17" xfId="14" applyFont="1" applyBorder="1" applyAlignment="1">
      <alignment horizontal="center" vertical="center" wrapText="1"/>
    </xf>
    <xf numFmtId="0" fontId="9" fillId="0" borderId="18" xfId="14" applyFont="1" applyBorder="1" applyAlignment="1">
      <alignment horizontal="center" vertical="center" wrapText="1"/>
    </xf>
    <xf numFmtId="0" fontId="9" fillId="0" borderId="19" xfId="14" applyFont="1" applyBorder="1" applyAlignment="1">
      <alignment horizontal="center" vertical="center" wrapText="1"/>
    </xf>
    <xf numFmtId="0" fontId="11" fillId="0" borderId="0" xfId="14" applyFont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8" fillId="0" borderId="0" xfId="14" applyFont="1" applyAlignment="1">
      <alignment horizontal="right"/>
    </xf>
    <xf numFmtId="0" fontId="4" fillId="0" borderId="13" xfId="14" applyFont="1" applyFill="1" applyBorder="1" applyAlignment="1">
      <alignment horizontal="center" vertical="center" wrapText="1"/>
    </xf>
    <xf numFmtId="0" fontId="9" fillId="0" borderId="20" xfId="14" applyFont="1" applyBorder="1" applyAlignment="1">
      <alignment horizontal="center" vertical="center" wrapText="1"/>
    </xf>
    <xf numFmtId="0" fontId="9" fillId="0" borderId="21" xfId="14" applyFont="1" applyBorder="1" applyAlignment="1">
      <alignment horizontal="center" vertical="center" wrapText="1"/>
    </xf>
    <xf numFmtId="0" fontId="9" fillId="0" borderId="22" xfId="14" applyFont="1" applyBorder="1" applyAlignment="1">
      <alignment horizontal="center" vertical="center" wrapText="1"/>
    </xf>
    <xf numFmtId="0" fontId="9" fillId="0" borderId="26" xfId="14" applyFont="1" applyBorder="1" applyAlignment="1">
      <alignment horizontal="center" vertical="center" wrapText="1"/>
    </xf>
    <xf numFmtId="0" fontId="9" fillId="0" borderId="0" xfId="14" applyFont="1" applyBorder="1" applyAlignment="1">
      <alignment horizontal="center" vertical="center" wrapText="1"/>
    </xf>
    <xf numFmtId="0" fontId="9" fillId="0" borderId="27" xfId="14" applyFont="1" applyBorder="1" applyAlignment="1">
      <alignment horizontal="center" vertical="center" wrapText="1"/>
    </xf>
  </cellXfs>
  <cellStyles count="15">
    <cellStyle name="_2010 СТРУКТУРА СВОД" xfId="4"/>
    <cellStyle name="_Лист1" xfId="5"/>
    <cellStyle name="Euro" xfId="10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1"/>
    <cellStyle name="Обычный" xfId="0" builtinId="0"/>
    <cellStyle name="Обычный 2" xfId="1"/>
    <cellStyle name="Обычный 3" xfId="6"/>
    <cellStyle name="Обычный 4" xfId="7"/>
    <cellStyle name="Обычный 5" xfId="13"/>
    <cellStyle name="Обычный 6" xfId="14"/>
    <cellStyle name="Процентный 2" xfId="8"/>
    <cellStyle name="Стиль 1" xfId="9"/>
    <cellStyle name="Финансовый 2" xfId="3"/>
    <cellStyle name="Формула_Книга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tep.local\dfs\&#1055;&#1083;&#1072;&#1085;&#1086;&#1074;&#1086;-&#1101;&#1082;&#1086;&#1085;&#1086;&#1084;&#1080;&#1095;&#1077;&#1089;&#1082;&#1080;&#1081;%20&#1086;&#1090;&#1076;&#1077;&#1083;\&#1041;&#1044;2016\&#1054;&#1058;&#1063;&#1045;&#1058;%202016\&#1054;&#1090;&#1095;&#1077;&#1090;%20&#1069;&#1083;&#1069;&#1085;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tep.local\dfs\&#1054;&#1090;&#1076;&#1077;&#1083;%20&#1090;&#1072;&#1088;&#1080;&#1092;&#1085;&#1086;&#1075;&#1086;%20&#1088;&#1077;&#1075;&#1091;&#1083;&#1080;&#1088;&#1086;&#1074;&#1072;&#1085;&#1080;&#1103;\&#1069;&#1083;&#1069;&#1085;2018\&#1044;&#1053;&#1043;&#1092;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tep.local\dfs\&#1054;&#1090;&#1076;&#1077;&#1083;%20&#1090;&#1072;&#1088;&#1080;&#1092;&#1085;&#1086;&#1075;&#1086;%20&#1088;&#1077;&#1075;&#1091;&#1083;&#1080;&#1088;&#1086;&#1074;&#1072;&#1085;&#1080;&#1103;\&#1069;&#1083;&#1069;&#1085;2018\&#1051;&#1057;&#1047;&#1092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ФИЛ"/>
      <sheetName val="свод поселения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Трн поселения"/>
      <sheetName val="ДКут+Дерсу"/>
      <sheetName val="ДКут"/>
      <sheetName val="Дер"/>
      <sheetName val="Лим"/>
      <sheetName val="Мет"/>
      <sheetName val="Пол"/>
      <sheetName val="МартПол"/>
      <sheetName val="МартПол+Пол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X10">
            <v>209.411</v>
          </cell>
        </row>
        <row r="18">
          <cell r="X18">
            <v>46.887999999999998</v>
          </cell>
        </row>
      </sheetData>
      <sheetData sheetId="7">
        <row r="10">
          <cell r="X10">
            <v>87.12</v>
          </cell>
        </row>
        <row r="18">
          <cell r="X18">
            <v>0</v>
          </cell>
        </row>
      </sheetData>
      <sheetData sheetId="8">
        <row r="10">
          <cell r="X10">
            <v>23.753</v>
          </cell>
        </row>
        <row r="18">
          <cell r="X18">
            <v>0</v>
          </cell>
        </row>
      </sheetData>
      <sheetData sheetId="9">
        <row r="10">
          <cell r="X10">
            <v>2.7709999999999999</v>
          </cell>
        </row>
        <row r="18">
          <cell r="X18">
            <v>0</v>
          </cell>
        </row>
      </sheetData>
      <sheetData sheetId="10">
        <row r="10">
          <cell r="X10">
            <v>3.68</v>
          </cell>
        </row>
        <row r="18">
          <cell r="X18">
            <v>0</v>
          </cell>
        </row>
      </sheetData>
      <sheetData sheetId="11">
        <row r="10">
          <cell r="X10">
            <v>47.58</v>
          </cell>
        </row>
        <row r="18">
          <cell r="X18">
            <v>0</v>
          </cell>
        </row>
      </sheetData>
      <sheetData sheetId="12">
        <row r="10">
          <cell r="X10">
            <v>17.355999999999998</v>
          </cell>
        </row>
        <row r="18">
          <cell r="X18">
            <v>0</v>
          </cell>
        </row>
      </sheetData>
      <sheetData sheetId="13">
        <row r="10">
          <cell r="X10">
            <v>11.234000000000002</v>
          </cell>
        </row>
        <row r="18">
          <cell r="X18">
            <v>0</v>
          </cell>
        </row>
      </sheetData>
      <sheetData sheetId="14">
        <row r="10">
          <cell r="X10">
            <v>10.91</v>
          </cell>
        </row>
        <row r="18">
          <cell r="X18">
            <v>0</v>
          </cell>
        </row>
      </sheetData>
      <sheetData sheetId="15"/>
      <sheetData sheetId="16">
        <row r="10">
          <cell r="X10">
            <v>22.107999999999997</v>
          </cell>
        </row>
        <row r="18">
          <cell r="X18">
            <v>0</v>
          </cell>
        </row>
      </sheetData>
      <sheetData sheetId="17"/>
      <sheetData sheetId="18"/>
      <sheetData sheetId="19">
        <row r="10">
          <cell r="X10">
            <v>8.3219999999999992</v>
          </cell>
        </row>
        <row r="18">
          <cell r="X18">
            <v>0</v>
          </cell>
        </row>
      </sheetData>
      <sheetData sheetId="20">
        <row r="10">
          <cell r="X10">
            <v>7.7270000000000003</v>
          </cell>
        </row>
        <row r="18">
          <cell r="X18">
            <v>0</v>
          </cell>
        </row>
      </sheetData>
      <sheetData sheetId="21"/>
      <sheetData sheetId="22"/>
      <sheetData sheetId="23">
        <row r="10">
          <cell r="X10">
            <v>21.049999999999997</v>
          </cell>
        </row>
        <row r="18">
          <cell r="X18">
            <v>0</v>
          </cell>
        </row>
      </sheetData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2017"/>
      <sheetName val=" ДТ ПК"/>
    </sheetNames>
    <sheetDataSet>
      <sheetData sheetId="0">
        <row r="8">
          <cell r="H8">
            <v>322.97000000000003</v>
          </cell>
          <cell r="AN8">
            <v>40.98</v>
          </cell>
          <cell r="BU8">
            <v>98.577337643257891</v>
          </cell>
          <cell r="DA8">
            <v>6.1777269784996571</v>
          </cell>
          <cell r="EH8">
            <v>6.6999999999999993</v>
          </cell>
          <cell r="FN8">
            <v>58.851701445227349</v>
          </cell>
          <cell r="GU8">
            <v>24.42</v>
          </cell>
          <cell r="IA8">
            <v>13.71</v>
          </cell>
          <cell r="JG8">
            <v>16.059999999999999</v>
          </cell>
        </row>
        <row r="18">
          <cell r="H18">
            <v>57.04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17 г (для отчета)"/>
      <sheetName val="Анализ 2017"/>
      <sheetName val=" ДТ ПК"/>
    </sheetNames>
    <sheetDataSet>
      <sheetData sheetId="0"/>
      <sheetData sheetId="1">
        <row r="8">
          <cell r="H8">
            <v>27.28</v>
          </cell>
          <cell r="AN8">
            <v>14.02</v>
          </cell>
          <cell r="BU8">
            <v>13.620000000000001</v>
          </cell>
          <cell r="DA8">
            <v>7.91</v>
          </cell>
        </row>
        <row r="18">
          <cell r="H18">
            <v>2.75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view="pageBreakPreview" zoomScale="90" zoomScaleNormal="100" zoomScaleSheetLayoutView="90" workbookViewId="0">
      <selection activeCell="G28" sqref="G28"/>
    </sheetView>
  </sheetViews>
  <sheetFormatPr defaultColWidth="9.140625" defaultRowHeight="15.75" x14ac:dyDescent="0.25"/>
  <cols>
    <col min="1" max="1" width="35.5703125" style="2" customWidth="1"/>
    <col min="2" max="2" width="16.42578125" style="3" customWidth="1"/>
    <col min="3" max="3" width="16.5703125" style="3" customWidth="1"/>
    <col min="4" max="4" width="16.7109375" style="3" customWidth="1"/>
    <col min="5" max="5" width="16.140625" style="3" customWidth="1"/>
    <col min="6" max="16384" width="9.140625" style="1"/>
  </cols>
  <sheetData>
    <row r="1" spans="1:5" x14ac:dyDescent="0.25">
      <c r="D1" s="48" t="s">
        <v>1</v>
      </c>
      <c r="E1" s="48"/>
    </row>
    <row r="4" spans="1:5" ht="84.75" customHeight="1" x14ac:dyDescent="0.25">
      <c r="A4" s="46" t="s">
        <v>21</v>
      </c>
      <c r="B4" s="47"/>
      <c r="C4" s="47"/>
      <c r="D4" s="47"/>
      <c r="E4" s="47"/>
    </row>
    <row r="5" spans="1:5" ht="21" customHeight="1" thickBot="1" x14ac:dyDescent="0.3">
      <c r="A5" s="49"/>
      <c r="B5" s="49"/>
      <c r="C5" s="49"/>
      <c r="D5" s="49"/>
      <c r="E5" s="49"/>
    </row>
    <row r="6" spans="1:5" ht="103.5" customHeight="1" thickBot="1" x14ac:dyDescent="0.3">
      <c r="A6" s="21" t="s">
        <v>0</v>
      </c>
      <c r="B6" s="22" t="s">
        <v>22</v>
      </c>
      <c r="C6" s="22" t="s">
        <v>23</v>
      </c>
      <c r="D6" s="22" t="s">
        <v>24</v>
      </c>
      <c r="E6" s="23" t="s">
        <v>25</v>
      </c>
    </row>
    <row r="7" spans="1:5" ht="16.5" thickBot="1" x14ac:dyDescent="0.3">
      <c r="A7" s="7">
        <v>1</v>
      </c>
      <c r="B7" s="8">
        <v>2</v>
      </c>
      <c r="C7" s="8">
        <v>3</v>
      </c>
      <c r="D7" s="8">
        <v>4</v>
      </c>
      <c r="E7" s="9">
        <v>5</v>
      </c>
    </row>
    <row r="8" spans="1:5" ht="16.5" thickBot="1" x14ac:dyDescent="0.3">
      <c r="A8" s="50" t="s">
        <v>3</v>
      </c>
      <c r="B8" s="51"/>
      <c r="C8" s="51"/>
      <c r="D8" s="51"/>
      <c r="E8" s="52"/>
    </row>
    <row r="9" spans="1:5" x14ac:dyDescent="0.25">
      <c r="A9" s="10" t="s">
        <v>4</v>
      </c>
      <c r="B9" s="31">
        <f>[4]Трн!$X$18</f>
        <v>46.887999999999998</v>
      </c>
      <c r="C9" s="31">
        <f>[4]Трн!$X$10</f>
        <v>209.411</v>
      </c>
      <c r="D9" s="31">
        <f>'[5]Анализ 2017'!$H$18</f>
        <v>57.04</v>
      </c>
      <c r="E9" s="32">
        <f>'[5]Анализ 2017'!$H$8</f>
        <v>322.97000000000003</v>
      </c>
    </row>
    <row r="10" spans="1:5" x14ac:dyDescent="0.25">
      <c r="A10" s="11" t="s">
        <v>5</v>
      </c>
      <c r="B10" s="33">
        <f>[4]МКема!$X$18</f>
        <v>0</v>
      </c>
      <c r="C10" s="33">
        <f>[4]МКема!$X$10</f>
        <v>23.753</v>
      </c>
      <c r="D10" s="33">
        <v>0</v>
      </c>
      <c r="E10" s="34">
        <f>'[5]Анализ 2017'!$AN$8</f>
        <v>40.98</v>
      </c>
    </row>
    <row r="11" spans="1:5" x14ac:dyDescent="0.25">
      <c r="A11" s="11" t="s">
        <v>6</v>
      </c>
      <c r="B11" s="33">
        <f>[4]Амгу!$X$18</f>
        <v>0</v>
      </c>
      <c r="C11" s="33">
        <f>[4]Амгу!$X$10</f>
        <v>87.12</v>
      </c>
      <c r="D11" s="33">
        <v>0</v>
      </c>
      <c r="E11" s="34">
        <f>'[5]Анализ 2017'!$BU$8</f>
        <v>98.577337643257891</v>
      </c>
    </row>
    <row r="12" spans="1:5" x14ac:dyDescent="0.25">
      <c r="A12" s="11" t="s">
        <v>7</v>
      </c>
      <c r="B12" s="33">
        <f>[4]Макс!$X$18</f>
        <v>0</v>
      </c>
      <c r="C12" s="33">
        <f>[4]Макс!$X$10</f>
        <v>2.7709999999999999</v>
      </c>
      <c r="D12" s="33">
        <v>0</v>
      </c>
      <c r="E12" s="34">
        <f>'[5]Анализ 2017'!$DA$8</f>
        <v>6.1777269784996571</v>
      </c>
    </row>
    <row r="13" spans="1:5" x14ac:dyDescent="0.25">
      <c r="A13" s="11" t="s">
        <v>8</v>
      </c>
      <c r="B13" s="33">
        <f>[4]УстьС!$X$18</f>
        <v>0</v>
      </c>
      <c r="C13" s="33">
        <f>[4]УстьС!$X$10</f>
        <v>3.68</v>
      </c>
      <c r="D13" s="33">
        <v>0</v>
      </c>
      <c r="E13" s="34">
        <f>'[5]Анализ 2017'!$EH$8</f>
        <v>6.6999999999999993</v>
      </c>
    </row>
    <row r="14" spans="1:5" x14ac:dyDescent="0.25">
      <c r="A14" s="11" t="s">
        <v>9</v>
      </c>
      <c r="B14" s="33">
        <f>[4]Светл!$X$18</f>
        <v>0</v>
      </c>
      <c r="C14" s="33">
        <f>[4]Светл!$X$10</f>
        <v>47.58</v>
      </c>
      <c r="D14" s="33">
        <v>0</v>
      </c>
      <c r="E14" s="34">
        <f>'[5]Анализ 2017'!$FN$8</f>
        <v>58.851701445227349</v>
      </c>
    </row>
    <row r="15" spans="1:5" x14ac:dyDescent="0.25">
      <c r="A15" s="11" t="s">
        <v>10</v>
      </c>
      <c r="B15" s="33">
        <f>[4]ПеретычихаЕд!$X$18</f>
        <v>0</v>
      </c>
      <c r="C15" s="33">
        <f>[4]ПеретычихаЕд!$X$10</f>
        <v>17.355999999999998</v>
      </c>
      <c r="D15" s="33">
        <v>0</v>
      </c>
      <c r="E15" s="34">
        <f>'[5]Анализ 2017'!$GU$8</f>
        <v>24.42</v>
      </c>
    </row>
    <row r="16" spans="1:5" x14ac:dyDescent="0.25">
      <c r="A16" s="11" t="s">
        <v>11</v>
      </c>
      <c r="B16" s="33">
        <f>[4]Самарга!$X$18</f>
        <v>0</v>
      </c>
      <c r="C16" s="33">
        <f>[4]Самарга!$X$10</f>
        <v>11.234000000000002</v>
      </c>
      <c r="D16" s="33">
        <v>0</v>
      </c>
      <c r="E16" s="34">
        <f>'[5]Анализ 2017'!$IA$8</f>
        <v>13.71</v>
      </c>
    </row>
    <row r="17" spans="1:5" ht="16.5" thickBot="1" x14ac:dyDescent="0.3">
      <c r="A17" s="24" t="s">
        <v>12</v>
      </c>
      <c r="B17" s="35">
        <f>[4]Агзу!$X$18</f>
        <v>0</v>
      </c>
      <c r="C17" s="35">
        <f>[4]Агзу!$X$10</f>
        <v>10.91</v>
      </c>
      <c r="D17" s="35">
        <v>0</v>
      </c>
      <c r="E17" s="30">
        <f>'[5]Анализ 2017'!$JG$8</f>
        <v>16.059999999999999</v>
      </c>
    </row>
    <row r="18" spans="1:5" ht="32.25" thickBot="1" x14ac:dyDescent="0.3">
      <c r="A18" s="25" t="s">
        <v>18</v>
      </c>
      <c r="B18" s="36">
        <f>SUM(B9:B17)</f>
        <v>46.887999999999998</v>
      </c>
      <c r="C18" s="36">
        <f>SUM(C9:C17)</f>
        <v>413.815</v>
      </c>
      <c r="D18" s="36">
        <f>SUM(D9:D17)</f>
        <v>57.04</v>
      </c>
      <c r="E18" s="37">
        <f>SUM(E9:E17)</f>
        <v>588.44676606698488</v>
      </c>
    </row>
    <row r="19" spans="1:5" ht="16.5" thickBot="1" x14ac:dyDescent="0.3">
      <c r="A19" s="53" t="s">
        <v>13</v>
      </c>
      <c r="B19" s="54"/>
      <c r="C19" s="54"/>
      <c r="D19" s="54"/>
      <c r="E19" s="55"/>
    </row>
    <row r="20" spans="1:5" ht="21.75" customHeight="1" x14ac:dyDescent="0.25">
      <c r="A20" s="10" t="s">
        <v>14</v>
      </c>
      <c r="B20" s="5">
        <f>'[4]ДКут+Дерсу'!$X$18</f>
        <v>0</v>
      </c>
      <c r="C20" s="5">
        <f>'[4]ДКут+Дерсу'!$X$10</f>
        <v>22.107999999999997</v>
      </c>
      <c r="D20" s="26">
        <f>'[6]Анализ 2017'!$H$18</f>
        <v>2.75</v>
      </c>
      <c r="E20" s="27">
        <f>'[6]Анализ 2017'!$H$8</f>
        <v>27.28</v>
      </c>
    </row>
    <row r="21" spans="1:5" ht="23.25" customHeight="1" x14ac:dyDescent="0.25">
      <c r="A21" s="12" t="s">
        <v>15</v>
      </c>
      <c r="B21" s="4">
        <f>[4]Лим!$X$18</f>
        <v>0</v>
      </c>
      <c r="C21" s="6">
        <f>[4]Лим!$X$10</f>
        <v>8.3219999999999992</v>
      </c>
      <c r="D21" s="4">
        <v>0</v>
      </c>
      <c r="E21" s="28">
        <f>'[6]Анализ 2017'!$AN$8</f>
        <v>14.02</v>
      </c>
    </row>
    <row r="22" spans="1:5" ht="22.5" customHeight="1" thickBot="1" x14ac:dyDescent="0.3">
      <c r="A22" s="13" t="s">
        <v>16</v>
      </c>
      <c r="B22" s="14">
        <f>[4]Мет!$X$18</f>
        <v>0</v>
      </c>
      <c r="C22" s="15">
        <f>[4]Мет!$X$10</f>
        <v>7.7270000000000003</v>
      </c>
      <c r="D22" s="14">
        <v>0</v>
      </c>
      <c r="E22" s="38">
        <f>'[6]Анализ 2017'!$BU$8</f>
        <v>13.620000000000001</v>
      </c>
    </row>
    <row r="23" spans="1:5" ht="33.75" customHeight="1" thickBot="1" x14ac:dyDescent="0.3">
      <c r="A23" s="25" t="s">
        <v>2</v>
      </c>
      <c r="B23" s="20">
        <f>SUM(B20:B22)</f>
        <v>0</v>
      </c>
      <c r="C23" s="39">
        <f>SUM(C20:C22)</f>
        <v>38.156999999999996</v>
      </c>
      <c r="D23" s="42">
        <f>SUM(D20:D22)</f>
        <v>2.75</v>
      </c>
      <c r="E23" s="37">
        <f>SUM(E20:E22)</f>
        <v>54.92</v>
      </c>
    </row>
    <row r="24" spans="1:5" ht="22.5" customHeight="1" thickBot="1" x14ac:dyDescent="0.3">
      <c r="A24" s="43" t="s">
        <v>19</v>
      </c>
      <c r="B24" s="44"/>
      <c r="C24" s="44"/>
      <c r="D24" s="44"/>
      <c r="E24" s="45"/>
    </row>
    <row r="25" spans="1:5" ht="36" customHeight="1" thickBot="1" x14ac:dyDescent="0.3">
      <c r="A25" s="16" t="s">
        <v>17</v>
      </c>
      <c r="B25" s="17">
        <f>'[4]МартПол+Пол'!$X$18</f>
        <v>0</v>
      </c>
      <c r="C25" s="18">
        <f>'[4]МартПол+Пол'!$X$10</f>
        <v>21.049999999999997</v>
      </c>
      <c r="D25" s="17">
        <v>0</v>
      </c>
      <c r="E25" s="29">
        <f>'[6]Анализ 2017'!$DA$8</f>
        <v>7.91</v>
      </c>
    </row>
    <row r="26" spans="1:5" ht="25.5" customHeight="1" thickBot="1" x14ac:dyDescent="0.3">
      <c r="A26" s="19" t="s">
        <v>20</v>
      </c>
      <c r="B26" s="40">
        <f>B25+B23+B18</f>
        <v>46.887999999999998</v>
      </c>
      <c r="C26" s="40">
        <f>C25+C23+C18</f>
        <v>473.02199999999999</v>
      </c>
      <c r="D26" s="40">
        <f>D25+D23+D18</f>
        <v>59.79</v>
      </c>
      <c r="E26" s="41">
        <f>E25+E23+E18</f>
        <v>651.27676606698492</v>
      </c>
    </row>
    <row r="27" spans="1:5" ht="27" customHeight="1" x14ac:dyDescent="0.25">
      <c r="A27" s="1"/>
      <c r="B27" s="1"/>
      <c r="C27" s="1"/>
      <c r="D27" s="1"/>
      <c r="E27" s="1"/>
    </row>
    <row r="28" spans="1:5" ht="22.5" customHeight="1" x14ac:dyDescent="0.25"/>
    <row r="29" spans="1:5" ht="23.25" customHeight="1" x14ac:dyDescent="0.25"/>
    <row r="30" spans="1:5" ht="63" customHeight="1" x14ac:dyDescent="0.25"/>
    <row r="31" spans="1:5" ht="23.25" customHeight="1" x14ac:dyDescent="0.25"/>
    <row r="32" spans="1:5" ht="22.5" customHeight="1" x14ac:dyDescent="0.25"/>
    <row r="33" ht="24" customHeight="1" x14ac:dyDescent="0.25"/>
    <row r="34" ht="24.75" customHeight="1" x14ac:dyDescent="0.25"/>
  </sheetData>
  <mergeCells count="6">
    <mergeCell ref="A24:E24"/>
    <mergeCell ref="A4:E4"/>
    <mergeCell ref="D1:E1"/>
    <mergeCell ref="A5:E5"/>
    <mergeCell ref="A8:E8"/>
    <mergeCell ref="A19:E19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2017-06-05T02:46:10Z</dcterms:modified>
</cp:coreProperties>
</file>